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D:\USERS\vitkov\VT\VT 2022\006\1 výzva\"/>
    </mc:Choice>
  </mc:AlternateContent>
  <xr:revisionPtr revIDLastSave="0" documentId="13_ncr:1_{A90A36DA-0978-4658-96E8-86FA3A28402B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</workbook>
</file>

<file path=xl/calcChain.xml><?xml version="1.0" encoding="utf-8"?>
<calcChain xmlns="http://schemas.openxmlformats.org/spreadsheetml/2006/main">
  <c r="S14" i="1" l="1"/>
  <c r="T14" i="1"/>
  <c r="S15" i="1"/>
  <c r="T15" i="1"/>
  <c r="P14" i="1"/>
  <c r="P15" i="1"/>
  <c r="S12" i="1"/>
  <c r="T13" i="1"/>
  <c r="P13" i="1"/>
  <c r="S10" i="1"/>
  <c r="T10" i="1"/>
  <c r="S11" i="1"/>
  <c r="T11" i="1"/>
  <c r="P11" i="1"/>
  <c r="P12" i="1"/>
  <c r="T12" i="1" l="1"/>
  <c r="S13" i="1"/>
  <c r="T9" i="1"/>
  <c r="T7" i="1"/>
  <c r="S9" i="1"/>
  <c r="P9" i="1"/>
  <c r="T8" i="1"/>
  <c r="S8" i="1"/>
  <c r="P8" i="1"/>
  <c r="Q18" i="1" s="1"/>
  <c r="P10" i="1"/>
  <c r="P7" i="1"/>
  <c r="S7" i="1"/>
  <c r="R18" i="1" l="1"/>
</calcChain>
</file>

<file path=xl/sharedStrings.xml><?xml version="1.0" encoding="utf-8"?>
<sst xmlns="http://schemas.openxmlformats.org/spreadsheetml/2006/main" count="84" uniqueCount="58">
  <si>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</si>
  <si>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</si>
  <si>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</si>
  <si>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</si>
  <si>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</si>
  <si>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</si>
  <si>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</si>
  <si>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</si>
  <si>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</si>
  <si>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</si>
  <si>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</si>
  <si>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</si>
  <si>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</si>
  <si>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</si>
  <si>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</si>
  <si>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</si>
  <si>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</si>
  <si>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</si>
  <si>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</si>
  <si>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</si>
  <si>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</si>
  <si>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</si>
  <si>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</si>
  <si>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</si>
  <si>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</si>
  <si>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</si>
  <si>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</si>
  <si>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</si>
  <si>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</si>
  <si>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</si>
  <si>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</si>
  <si>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</si>
  <si>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Drátová myš</t>
  </si>
  <si>
    <t xml:space="preserve">Příloha č. 2 Kupní smlouvy - technická specifikace
Výpočetní technika (III.) 006 - 2022 </t>
  </si>
  <si>
    <t>SSD disk 480 GB</t>
  </si>
  <si>
    <t>Flash disk 32 GB</t>
  </si>
  <si>
    <t>SSD disk 240 GB</t>
  </si>
  <si>
    <t>Bezdrátová myš</t>
  </si>
  <si>
    <t>HDD disk 2TB</t>
  </si>
  <si>
    <t>Webkamera</t>
  </si>
  <si>
    <t>Webkamera s rozlišením videa minimálně Full HD. Připojení pomocí USB.</t>
  </si>
  <si>
    <t>Pokud financováno z projektových prostředků, pak ŘEŠITEL uvede: NÁZEV A ČÍSLO DOTAČNÍHO PROJEKTU</t>
  </si>
  <si>
    <t>Záruka na zboží min. 60 měsíců.</t>
  </si>
  <si>
    <t>Ing. Roman Polák, 
Tel.: 37763 8753</t>
  </si>
  <si>
    <t>Univerzitní 22,
301 00 Plzeň,
Fakulta strojní - Regionální technologický institut,
místnost UX 229</t>
  </si>
  <si>
    <t>SSD disk s rozhraním SATA 3.0. 
Formát disku 2,5".
Kapacita minimálně 480 GB. 
Rychlost sekvenčního čtení minimálně 550 MB/s. 
Rychlost sekvenčního zápisu minimálně 510 MB/s. 
MTTF min. : 1.5 Million Hodin.
Záruka min. 60 měsíců.</t>
  </si>
  <si>
    <t>USB flash disk s kapacitou minimálně 32 GB. 
Rozhraní USB 3.0 nebo vyšší. 
Rychlost sekvenčního čtení cca 100 MB/s nebo vyšší. 
Rychlost sekvenčního zápisu cca 40 MB/s nebo vyšší. 
Kovové pouzdro disku.</t>
  </si>
  <si>
    <t>SSD disk s rozhraním SATA 3.0. 
Formát disku 2,5". 
Kapacita minimálně 240 GB. 
Rychlost sekvenčního čtení i zápisu minimálně 510 MB/s. 
Životnost disku minimálně 140 TBW.</t>
  </si>
  <si>
    <t>Připojení USB a Bluetooth.
Minimálně 7 tlačítek. 
Laserový senzor s citlivostí minimálně 3500 DPI.  
Horizontální ergonomické provedení pro praváky.</t>
  </si>
  <si>
    <t>Připojení USB.
Minimálně 8 tlačítek. 
Optický senzor s citlivostí minimálně 5000 DPI.
Horizontální ergonomické provedení pro praváky.</t>
  </si>
  <si>
    <t>HDD disk s rozhraním SATA 3.0. 
Formát disku 3,5". 
Kapacita minimálně 2TB. 
Minimálně 7200 ot/min.
Cache 256MB a více.</t>
  </si>
  <si>
    <t>Bezdrátový set klávesnice a myš</t>
  </si>
  <si>
    <t>Samostatná faktura</t>
  </si>
  <si>
    <t>Bc. Martin Šafránek,
Tel.: 37763 4792</t>
  </si>
  <si>
    <t>Teslova 9, 
301 00 Plzeň,
Nové technologie – výzkumné centrum - Správa výzkumného centra,
místnost TF 207</t>
  </si>
  <si>
    <t>Monitor LCD max. 27"</t>
  </si>
  <si>
    <t>Poměr stran 16:9.
Velikost úhlopříčky max. 27".
Rozlišení min. 1920x1080.
Rozhraní HDMI a displayport.
Jas min. 300 cd/m2.
Typ panelu IPS. 
Displayport a HDMI kabel musí byt součástí dodávky.
Záruka min. 2 roky.</t>
  </si>
  <si>
    <t>Set klávesnice a myši - bezdrátový: česká a slovenská kancelářská klávesnice, nízkoprofilové klávesy + optická myš, min. 1000DPI, 3 tlačítka, symetrická.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</si>
</sst>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5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left" vertical="center" wrapText="1" indent="1"/>
    </xf>
    <xf numFmtId="0" fontId="4" fillId="6" borderId="16" xfId="0" applyFont="1" applyFill="1" applyBorder="1" applyAlignment="1">
      <alignment horizontal="left" vertical="center" wrapText="1" indent="1"/>
    </xf>
    <xf numFmtId="0" fontId="0" fillId="3" borderId="14" xfId="0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left" vertical="center" wrapText="1" indent="1"/>
    </xf>
    <xf numFmtId="0" fontId="13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" fillId="6" borderId="24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24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24" xfId="0" applyFont="1" applyFill="1" applyBorder="1" applyAlignment="1" applyProtection="1">
      <alignment horizontal="center" vertical="center" wrapTex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91440</xdr:colOff>
      <xdr:row>74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91440</xdr:colOff>
      <xdr:row>83</xdr:row>
      <xdr:rowOff>33846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37880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45276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40337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223219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40344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49086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45276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40337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223219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40344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40337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223219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40344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421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49086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45276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40337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223219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40344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40337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223219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40344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423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421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45276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49086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45276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40337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223219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40344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45276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40337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223219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40344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80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56933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49087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zoomScale="50" zoomScaleNormal="50" workbookViewId="0">
      <selection activeCell="R7" sqref="R7:R1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" style="1" customWidth="1"/>
    <col min="4" max="4" width="12.28515625" style="2" customWidth="1"/>
    <col min="5" max="5" width="10.5703125" style="3" customWidth="1"/>
    <col min="6" max="6" width="84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27.42578125" style="5" hidden="1" customWidth="1"/>
    <col min="12" max="12" width="30.85546875" style="5" customWidth="1"/>
    <col min="13" max="13" width="28.7109375" style="5" customWidth="1"/>
    <col min="14" max="14" width="41.140625" style="4" customWidth="1"/>
    <col min="15" max="15" width="31.710937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104" t="s">
        <v>33</v>
      </c>
      <c r="C1" s="105"/>
      <c r="D1" s="10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7"/>
      <c r="E3" s="97"/>
      <c r="F3" s="9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7"/>
      <c r="E4" s="97"/>
      <c r="F4" s="97"/>
      <c r="G4" s="97"/>
      <c r="H4" s="9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06" t="s">
        <v>2</v>
      </c>
      <c r="H5" s="107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27</v>
      </c>
      <c r="I6" s="40" t="s">
        <v>16</v>
      </c>
      <c r="J6" s="39" t="s">
        <v>17</v>
      </c>
      <c r="K6" s="39" t="s">
        <v>41</v>
      </c>
      <c r="L6" s="41" t="s">
        <v>18</v>
      </c>
      <c r="M6" s="42" t="s">
        <v>19</v>
      </c>
      <c r="N6" s="41" t="s">
        <v>20</v>
      </c>
      <c r="O6" s="39" t="s">
        <v>29</v>
      </c>
      <c r="P6" s="41" t="s">
        <v>21</v>
      </c>
      <c r="Q6" s="39" t="s">
        <v>5</v>
      </c>
      <c r="R6" s="43" t="s">
        <v>6</v>
      </c>
      <c r="S6" s="96" t="s">
        <v>7</v>
      </c>
      <c r="T6" s="44" t="s">
        <v>8</v>
      </c>
      <c r="U6" s="41" t="s">
        <v>22</v>
      </c>
      <c r="V6" s="41" t="s">
        <v>23</v>
      </c>
    </row>
    <row r="7" spans="1:22" ht="134.25" customHeight="1" thickTop="1" x14ac:dyDescent="0.25">
      <c r="A7" s="20"/>
      <c r="B7" s="61">
        <v>1</v>
      </c>
      <c r="C7" s="62" t="s">
        <v>34</v>
      </c>
      <c r="D7" s="63">
        <v>5</v>
      </c>
      <c r="E7" s="98" t="s">
        <v>26</v>
      </c>
      <c r="F7" s="74" t="s">
        <v>45</v>
      </c>
      <c r="G7" s="141"/>
      <c r="H7" s="64" t="s">
        <v>25</v>
      </c>
      <c r="I7" s="108" t="s">
        <v>52</v>
      </c>
      <c r="J7" s="110" t="s">
        <v>25</v>
      </c>
      <c r="K7" s="112"/>
      <c r="L7" s="65" t="s">
        <v>42</v>
      </c>
      <c r="M7" s="114" t="s">
        <v>43</v>
      </c>
      <c r="N7" s="114" t="s">
        <v>44</v>
      </c>
      <c r="O7" s="115">
        <v>14</v>
      </c>
      <c r="P7" s="66">
        <f>D7*Q7</f>
        <v>8000</v>
      </c>
      <c r="Q7" s="67">
        <v>1600</v>
      </c>
      <c r="R7" s="147"/>
      <c r="S7" s="68">
        <f>D7*R7</f>
        <v>0</v>
      </c>
      <c r="T7" s="69" t="str">
        <f t="shared" ref="T7" si="0">IF(ISNUMBER(R7), IF(R7&gt;Q7,"NEVYHOVUJE","VYHOVUJE")," ")</f>
        <v xml:space="preserve"> </v>
      </c>
      <c r="U7" s="117"/>
      <c r="V7" s="98" t="s">
        <v>12</v>
      </c>
    </row>
    <row r="8" spans="1:22" ht="115.5" customHeight="1" x14ac:dyDescent="0.25">
      <c r="A8" s="20"/>
      <c r="B8" s="70">
        <v>2</v>
      </c>
      <c r="C8" s="71" t="s">
        <v>35</v>
      </c>
      <c r="D8" s="72">
        <v>10</v>
      </c>
      <c r="E8" s="99" t="s">
        <v>26</v>
      </c>
      <c r="F8" s="75" t="s">
        <v>46</v>
      </c>
      <c r="G8" s="142"/>
      <c r="H8" s="73" t="s">
        <v>25</v>
      </c>
      <c r="I8" s="109"/>
      <c r="J8" s="111"/>
      <c r="K8" s="113"/>
      <c r="L8" s="101"/>
      <c r="M8" s="103"/>
      <c r="N8" s="103"/>
      <c r="O8" s="116"/>
      <c r="P8" s="57">
        <f>D8*Q8</f>
        <v>3000</v>
      </c>
      <c r="Q8" s="58">
        <v>300</v>
      </c>
      <c r="R8" s="148"/>
      <c r="S8" s="59">
        <f>D8*R8</f>
        <v>0</v>
      </c>
      <c r="T8" s="60" t="str">
        <f t="shared" ref="T8" si="1">IF(ISNUMBER(R8), IF(R8&gt;Q8,"NEVYHOVUJE","VYHOVUJE")," ")</f>
        <v xml:space="preserve"> </v>
      </c>
      <c r="U8" s="118"/>
      <c r="V8" s="99" t="s">
        <v>12</v>
      </c>
    </row>
    <row r="9" spans="1:22" ht="111" customHeight="1" x14ac:dyDescent="0.25">
      <c r="A9" s="20"/>
      <c r="B9" s="70">
        <v>3</v>
      </c>
      <c r="C9" s="71" t="s">
        <v>36</v>
      </c>
      <c r="D9" s="72">
        <v>5</v>
      </c>
      <c r="E9" s="99" t="s">
        <v>26</v>
      </c>
      <c r="F9" s="75" t="s">
        <v>47</v>
      </c>
      <c r="G9" s="142"/>
      <c r="H9" s="73" t="s">
        <v>25</v>
      </c>
      <c r="I9" s="109"/>
      <c r="J9" s="111"/>
      <c r="K9" s="113"/>
      <c r="L9" s="102"/>
      <c r="M9" s="103"/>
      <c r="N9" s="103"/>
      <c r="O9" s="116"/>
      <c r="P9" s="57">
        <f>D9*Q9</f>
        <v>4500</v>
      </c>
      <c r="Q9" s="58">
        <v>900</v>
      </c>
      <c r="R9" s="148"/>
      <c r="S9" s="59">
        <f>D9*R9</f>
        <v>0</v>
      </c>
      <c r="T9" s="60" t="str">
        <f t="shared" ref="T9" si="2">IF(ISNUMBER(R9), IF(R9&gt;Q9,"NEVYHOVUJE","VYHOVUJE")," ")</f>
        <v xml:space="preserve"> </v>
      </c>
      <c r="U9" s="118"/>
      <c r="V9" s="99" t="s">
        <v>12</v>
      </c>
    </row>
    <row r="10" spans="1:22" ht="78" customHeight="1" x14ac:dyDescent="0.25">
      <c r="A10" s="20"/>
      <c r="B10" s="70">
        <v>4</v>
      </c>
      <c r="C10" s="71" t="s">
        <v>37</v>
      </c>
      <c r="D10" s="72">
        <v>5</v>
      </c>
      <c r="E10" s="99" t="s">
        <v>26</v>
      </c>
      <c r="F10" s="75" t="s">
        <v>48</v>
      </c>
      <c r="G10" s="142"/>
      <c r="H10" s="73" t="s">
        <v>25</v>
      </c>
      <c r="I10" s="109"/>
      <c r="J10" s="111"/>
      <c r="K10" s="113"/>
      <c r="L10" s="102"/>
      <c r="M10" s="103"/>
      <c r="N10" s="103"/>
      <c r="O10" s="116"/>
      <c r="P10" s="57">
        <f>D10*Q10</f>
        <v>7500</v>
      </c>
      <c r="Q10" s="58">
        <v>1500</v>
      </c>
      <c r="R10" s="148"/>
      <c r="S10" s="59">
        <f>D10*R10</f>
        <v>0</v>
      </c>
      <c r="T10" s="60" t="str">
        <f t="shared" ref="T10:T13" si="3">IF(ISNUMBER(R10), IF(R10&gt;Q10,"NEVYHOVUJE","VYHOVUJE")," ")</f>
        <v xml:space="preserve"> </v>
      </c>
      <c r="U10" s="118"/>
      <c r="V10" s="99" t="s">
        <v>12</v>
      </c>
    </row>
    <row r="11" spans="1:22" ht="84" customHeight="1" x14ac:dyDescent="0.25">
      <c r="A11" s="20"/>
      <c r="B11" s="70">
        <v>5</v>
      </c>
      <c r="C11" s="71" t="s">
        <v>32</v>
      </c>
      <c r="D11" s="72">
        <v>5</v>
      </c>
      <c r="E11" s="99" t="s">
        <v>26</v>
      </c>
      <c r="F11" s="75" t="s">
        <v>49</v>
      </c>
      <c r="G11" s="142"/>
      <c r="H11" s="73" t="s">
        <v>25</v>
      </c>
      <c r="I11" s="109"/>
      <c r="J11" s="111"/>
      <c r="K11" s="113"/>
      <c r="L11" s="102"/>
      <c r="M11" s="103"/>
      <c r="N11" s="103"/>
      <c r="O11" s="116"/>
      <c r="P11" s="57">
        <f>D11*Q11</f>
        <v>3000</v>
      </c>
      <c r="Q11" s="58">
        <v>600</v>
      </c>
      <c r="R11" s="148"/>
      <c r="S11" s="59">
        <f>D11*R11</f>
        <v>0</v>
      </c>
      <c r="T11" s="60" t="str">
        <f t="shared" si="3"/>
        <v xml:space="preserve"> </v>
      </c>
      <c r="U11" s="118"/>
      <c r="V11" s="99" t="s">
        <v>12</v>
      </c>
    </row>
    <row r="12" spans="1:22" ht="95.25" customHeight="1" x14ac:dyDescent="0.25">
      <c r="A12" s="20"/>
      <c r="B12" s="70">
        <v>6</v>
      </c>
      <c r="C12" s="71" t="s">
        <v>38</v>
      </c>
      <c r="D12" s="72">
        <v>10</v>
      </c>
      <c r="E12" s="99" t="s">
        <v>26</v>
      </c>
      <c r="F12" s="75" t="s">
        <v>50</v>
      </c>
      <c r="G12" s="142"/>
      <c r="H12" s="73" t="s">
        <v>25</v>
      </c>
      <c r="I12" s="109"/>
      <c r="J12" s="111"/>
      <c r="K12" s="113"/>
      <c r="L12" s="102"/>
      <c r="M12" s="103"/>
      <c r="N12" s="103"/>
      <c r="O12" s="116"/>
      <c r="P12" s="57">
        <f>D12*Q12</f>
        <v>15000</v>
      </c>
      <c r="Q12" s="58">
        <v>1500</v>
      </c>
      <c r="R12" s="148"/>
      <c r="S12" s="59">
        <f>D12*R12</f>
        <v>0</v>
      </c>
      <c r="T12" s="60" t="str">
        <f t="shared" si="3"/>
        <v xml:space="preserve"> </v>
      </c>
      <c r="U12" s="118"/>
      <c r="V12" s="99" t="s">
        <v>12</v>
      </c>
    </row>
    <row r="13" spans="1:22" ht="58.5" customHeight="1" thickBot="1" x14ac:dyDescent="0.3">
      <c r="A13" s="20"/>
      <c r="B13" s="77">
        <v>7</v>
      </c>
      <c r="C13" s="78" t="s">
        <v>39</v>
      </c>
      <c r="D13" s="79">
        <v>3</v>
      </c>
      <c r="E13" s="100" t="s">
        <v>26</v>
      </c>
      <c r="F13" s="80" t="s">
        <v>40</v>
      </c>
      <c r="G13" s="143"/>
      <c r="H13" s="81" t="s">
        <v>25</v>
      </c>
      <c r="I13" s="109"/>
      <c r="J13" s="111"/>
      <c r="K13" s="113"/>
      <c r="L13" s="102"/>
      <c r="M13" s="103"/>
      <c r="N13" s="103"/>
      <c r="O13" s="116"/>
      <c r="P13" s="82">
        <f>D13*Q13</f>
        <v>2700</v>
      </c>
      <c r="Q13" s="83">
        <v>900</v>
      </c>
      <c r="R13" s="149"/>
      <c r="S13" s="84">
        <f>D13*R13</f>
        <v>0</v>
      </c>
      <c r="T13" s="85" t="str">
        <f t="shared" si="3"/>
        <v xml:space="preserve"> </v>
      </c>
      <c r="U13" s="119"/>
      <c r="V13" s="100" t="s">
        <v>12</v>
      </c>
    </row>
    <row r="14" spans="1:22" ht="144.75" customHeight="1" x14ac:dyDescent="0.25">
      <c r="A14" s="20"/>
      <c r="B14" s="86">
        <v>8</v>
      </c>
      <c r="C14" s="87" t="s">
        <v>55</v>
      </c>
      <c r="D14" s="88">
        <v>1</v>
      </c>
      <c r="E14" s="89" t="s">
        <v>26</v>
      </c>
      <c r="F14" s="94" t="s">
        <v>56</v>
      </c>
      <c r="G14" s="144"/>
      <c r="H14" s="146"/>
      <c r="I14" s="129" t="s">
        <v>52</v>
      </c>
      <c r="J14" s="131" t="s">
        <v>25</v>
      </c>
      <c r="K14" s="133"/>
      <c r="L14" s="137"/>
      <c r="M14" s="135" t="s">
        <v>53</v>
      </c>
      <c r="N14" s="135" t="s">
        <v>54</v>
      </c>
      <c r="O14" s="139">
        <v>14</v>
      </c>
      <c r="P14" s="90">
        <f>D14*Q14</f>
        <v>5000</v>
      </c>
      <c r="Q14" s="91">
        <v>5000</v>
      </c>
      <c r="R14" s="150"/>
      <c r="S14" s="92">
        <f>D14*R14</f>
        <v>0</v>
      </c>
      <c r="T14" s="93" t="str">
        <f t="shared" ref="T14:T15" si="4">IF(ISNUMBER(R14), IF(R14&gt;Q14,"NEVYHOVUJE","VYHOVUJE")," ")</f>
        <v xml:space="preserve"> </v>
      </c>
      <c r="U14" s="89"/>
      <c r="V14" s="89" t="s">
        <v>11</v>
      </c>
    </row>
    <row r="15" spans="1:22" ht="95.25" customHeight="1" thickBot="1" x14ac:dyDescent="0.3">
      <c r="A15" s="20"/>
      <c r="B15" s="49">
        <v>9</v>
      </c>
      <c r="C15" s="50" t="s">
        <v>51</v>
      </c>
      <c r="D15" s="51">
        <v>1</v>
      </c>
      <c r="E15" s="76" t="s">
        <v>26</v>
      </c>
      <c r="F15" s="95" t="s">
        <v>57</v>
      </c>
      <c r="G15" s="145"/>
      <c r="H15" s="52" t="s">
        <v>25</v>
      </c>
      <c r="I15" s="130"/>
      <c r="J15" s="132"/>
      <c r="K15" s="134"/>
      <c r="L15" s="138"/>
      <c r="M15" s="136"/>
      <c r="N15" s="136"/>
      <c r="O15" s="140"/>
      <c r="P15" s="53">
        <f>D15*Q15</f>
        <v>500</v>
      </c>
      <c r="Q15" s="54">
        <v>500</v>
      </c>
      <c r="R15" s="151"/>
      <c r="S15" s="55">
        <f>D15*R15</f>
        <v>0</v>
      </c>
      <c r="T15" s="56" t="str">
        <f t="shared" si="4"/>
        <v xml:space="preserve"> </v>
      </c>
      <c r="U15" s="76"/>
      <c r="V15" s="76" t="s">
        <v>12</v>
      </c>
    </row>
    <row r="16" spans="1:22" ht="17.45" customHeight="1" thickTop="1" thickBot="1" x14ac:dyDescent="0.3">
      <c r="C16" s="5"/>
      <c r="D16" s="5"/>
      <c r="E16" s="5"/>
      <c r="F16" s="5"/>
      <c r="G16" s="33"/>
      <c r="H16" s="33"/>
      <c r="I16" s="5"/>
      <c r="J16" s="5"/>
      <c r="N16" s="5"/>
      <c r="O16" s="5"/>
      <c r="P16" s="5"/>
    </row>
    <row r="17" spans="2:22" ht="51.75" customHeight="1" thickTop="1" thickBot="1" x14ac:dyDescent="0.3">
      <c r="B17" s="127" t="s">
        <v>31</v>
      </c>
      <c r="C17" s="127"/>
      <c r="D17" s="127"/>
      <c r="E17" s="127"/>
      <c r="F17" s="127"/>
      <c r="G17" s="127"/>
      <c r="H17" s="48"/>
      <c r="I17" s="48"/>
      <c r="J17" s="21"/>
      <c r="K17" s="21"/>
      <c r="L17" s="7"/>
      <c r="M17" s="7"/>
      <c r="N17" s="7"/>
      <c r="O17" s="22"/>
      <c r="P17" s="22"/>
      <c r="Q17" s="23" t="s">
        <v>9</v>
      </c>
      <c r="R17" s="124" t="s">
        <v>10</v>
      </c>
      <c r="S17" s="125"/>
      <c r="T17" s="126"/>
      <c r="U17" s="24"/>
      <c r="V17" s="25"/>
    </row>
    <row r="18" spans="2:22" ht="50.45" customHeight="1" thickTop="1" thickBot="1" x14ac:dyDescent="0.3">
      <c r="B18" s="128" t="s">
        <v>28</v>
      </c>
      <c r="C18" s="128"/>
      <c r="D18" s="128"/>
      <c r="E18" s="128"/>
      <c r="F18" s="128"/>
      <c r="G18" s="128"/>
      <c r="H18" s="128"/>
      <c r="I18" s="26"/>
      <c r="L18" s="9"/>
      <c r="M18" s="9"/>
      <c r="N18" s="9"/>
      <c r="O18" s="27"/>
      <c r="P18" s="27"/>
      <c r="Q18" s="28">
        <f>SUM(P7:P15)</f>
        <v>49200</v>
      </c>
      <c r="R18" s="121">
        <f>SUM(S7:S15)</f>
        <v>0</v>
      </c>
      <c r="S18" s="122"/>
      <c r="T18" s="123"/>
    </row>
    <row r="19" spans="2:22" ht="15.75" thickTop="1" x14ac:dyDescent="0.25">
      <c r="B19" s="120" t="s">
        <v>30</v>
      </c>
      <c r="C19" s="120"/>
      <c r="D19" s="120"/>
      <c r="E19" s="120"/>
      <c r="F19" s="120"/>
      <c r="G19" s="120"/>
      <c r="H19" s="9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2" x14ac:dyDescent="0.25">
      <c r="B20" s="47"/>
      <c r="C20" s="47"/>
      <c r="D20" s="47"/>
      <c r="E20" s="47"/>
      <c r="F20" s="47"/>
      <c r="G20" s="97"/>
      <c r="H20" s="9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2" x14ac:dyDescent="0.25">
      <c r="B21" s="47"/>
      <c r="C21" s="47"/>
      <c r="D21" s="47"/>
      <c r="E21" s="47"/>
      <c r="F21" s="47"/>
      <c r="G21" s="97"/>
      <c r="H21" s="9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2" x14ac:dyDescent="0.25">
      <c r="B22" s="47"/>
      <c r="C22" s="47"/>
      <c r="D22" s="47"/>
      <c r="E22" s="47"/>
      <c r="F22" s="47"/>
      <c r="G22" s="97"/>
      <c r="H22" s="9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97"/>
      <c r="H23" s="9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2" ht="19.899999999999999" customHeight="1" x14ac:dyDescent="0.25">
      <c r="H24" s="3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97"/>
      <c r="H25" s="9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97"/>
      <c r="H26" s="9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97"/>
      <c r="H27" s="9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97"/>
      <c r="H28" s="9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97"/>
      <c r="H29" s="9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97"/>
      <c r="H30" s="9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97"/>
      <c r="H31" s="9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97"/>
      <c r="H32" s="9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7"/>
      <c r="H33" s="9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7"/>
      <c r="H34" s="9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7"/>
      <c r="H35" s="9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7"/>
      <c r="H36" s="9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7"/>
      <c r="H37" s="9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7"/>
      <c r="H38" s="9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7"/>
      <c r="H39" s="9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7"/>
      <c r="H40" s="9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7"/>
      <c r="H41" s="9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7"/>
      <c r="H42" s="9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7"/>
      <c r="H43" s="9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7"/>
      <c r="H44" s="9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7"/>
      <c r="H45" s="9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7"/>
      <c r="H46" s="9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7"/>
      <c r="H47" s="9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7"/>
      <c r="H48" s="9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7"/>
      <c r="H49" s="9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7"/>
      <c r="H50" s="9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7"/>
      <c r="H51" s="9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7"/>
      <c r="H52" s="9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7"/>
      <c r="H53" s="9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7"/>
      <c r="H54" s="9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7"/>
      <c r="H55" s="9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7"/>
      <c r="H56" s="9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7"/>
      <c r="H57" s="9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7"/>
      <c r="H58" s="9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7"/>
      <c r="H59" s="9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7"/>
      <c r="H60" s="9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7"/>
      <c r="H61" s="9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7"/>
      <c r="H62" s="9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7"/>
      <c r="H63" s="9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7"/>
      <c r="H64" s="9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7"/>
      <c r="H65" s="9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7"/>
      <c r="H66" s="9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7"/>
      <c r="H67" s="9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7"/>
      <c r="H68" s="9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7"/>
      <c r="H69" s="9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7"/>
      <c r="H70" s="9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7"/>
      <c r="H71" s="9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7"/>
      <c r="H72" s="9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7"/>
      <c r="H73" s="9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7"/>
      <c r="H74" s="9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7"/>
      <c r="H75" s="9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7"/>
      <c r="H76" s="9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7"/>
      <c r="H77" s="9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7"/>
      <c r="H78" s="9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7"/>
      <c r="H79" s="9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7"/>
      <c r="H80" s="9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7"/>
      <c r="H81" s="9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7"/>
      <c r="H82" s="9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7"/>
      <c r="H83" s="9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7"/>
      <c r="H84" s="9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7"/>
      <c r="H85" s="9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7"/>
      <c r="H86" s="9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7"/>
      <c r="H87" s="9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7"/>
      <c r="H88" s="9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7"/>
      <c r="H89" s="9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7"/>
      <c r="H90" s="9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7"/>
      <c r="H91" s="9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7"/>
      <c r="H92" s="9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7"/>
      <c r="H93" s="9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7"/>
      <c r="H94" s="9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7"/>
      <c r="H95" s="9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7"/>
      <c r="H96" s="9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7"/>
      <c r="H97" s="9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7"/>
      <c r="H98" s="97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7"/>
      <c r="H99" s="97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7"/>
      <c r="H100" s="97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7"/>
      <c r="H101" s="97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7"/>
      <c r="H102" s="97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7"/>
      <c r="H103" s="97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7"/>
      <c r="H104" s="97"/>
      <c r="I104" s="11"/>
      <c r="J104" s="11"/>
      <c r="K104" s="11"/>
      <c r="L104" s="11"/>
      <c r="M104" s="11"/>
      <c r="N104" s="6"/>
      <c r="O104" s="6"/>
      <c r="P104" s="6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</sheetData>
  <sheetProtection algorithmName="SHA-512" hashValue="zkK7kTkrHpn3GwDmBWFU/CmMgGbDPsVrg66w8yayqk4pu5XhKHiB0+WVgxLdllRVJSjC0+5BrnC4wHkqmWK0vQ==" saltValue="WdQkjjdpN45ljGXfzNU9qQ==" spinCount="100000" sheet="1" objects="1" scenarios="1"/>
  <mergeCells count="22">
    <mergeCell ref="N14:N15"/>
    <mergeCell ref="L14:L15"/>
    <mergeCell ref="O14:O15"/>
    <mergeCell ref="I14:I15"/>
    <mergeCell ref="J14:J15"/>
    <mergeCell ref="K14:K15"/>
    <mergeCell ref="M14:M15"/>
    <mergeCell ref="B19:G19"/>
    <mergeCell ref="R18:T18"/>
    <mergeCell ref="R17:T17"/>
    <mergeCell ref="B17:G17"/>
    <mergeCell ref="B18:H18"/>
    <mergeCell ref="M7:M13"/>
    <mergeCell ref="N7:N13"/>
    <mergeCell ref="O7:O13"/>
    <mergeCell ref="U7:U13"/>
    <mergeCell ref="L8:L13"/>
    <mergeCell ref="B1:D1"/>
    <mergeCell ref="G5:H5"/>
    <mergeCell ref="I7:I13"/>
    <mergeCell ref="J7:J13"/>
    <mergeCell ref="K7:K13"/>
  </mergeCells>
  <conditionalFormatting sqref="D7:D15 B7:B15">
    <cfRule type="containsBlanks" dxfId="7" priority="52">
      <formula>LEN(TRIM(B7))=0</formula>
    </cfRule>
  </conditionalFormatting>
  <conditionalFormatting sqref="B7:B15">
    <cfRule type="cellIs" dxfId="6" priority="49" operator="greaterThanOrEqual">
      <formula>1</formula>
    </cfRule>
  </conditionalFormatting>
  <conditionalFormatting sqref="T7:T15">
    <cfRule type="cellIs" dxfId="5" priority="36" operator="equal">
      <formula>"VYHOVUJE"</formula>
    </cfRule>
  </conditionalFormatting>
  <conditionalFormatting sqref="T7:T15">
    <cfRule type="cellIs" dxfId="4" priority="35" operator="equal">
      <formula>"NEVYHOVUJE"</formula>
    </cfRule>
  </conditionalFormatting>
  <conditionalFormatting sqref="G7:H15 R7:R15">
    <cfRule type="containsBlanks" dxfId="3" priority="29">
      <formula>LEN(TRIM(G7))=0</formula>
    </cfRule>
  </conditionalFormatting>
  <conditionalFormatting sqref="G7:H15 R7:R15">
    <cfRule type="notContainsBlanks" dxfId="2" priority="27">
      <formula>LEN(TRIM(G7))&gt;0</formula>
    </cfRule>
  </conditionalFormatting>
  <conditionalFormatting sqref="G7:H15 R7:R15">
    <cfRule type="notContainsBlanks" dxfId="1" priority="26">
      <formula>LEN(TRIM(G7))&gt;0</formula>
    </cfRule>
  </conditionalFormatting>
  <conditionalFormatting sqref="G7:H15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5" xr:uid="{00000000-0002-0000-0000-000001000000}">
      <formula1>"ks,bal,sada,m,"</formula1>
    </dataValidation>
    <dataValidation type="list" allowBlank="1" showInputMessage="1" showErrorMessage="1" sqref="J14" xr:uid="{5B7AD449-3A5D-4273-B755-B7E374D6A249}">
      <formula1>"ANO,NE"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2022-01-14T12:24:57Z</cp:lastPrinted>
  <dcterms:created xsi:type="dcterms:W3CDTF">2014-03-05T12:43:32Z</dcterms:created>
  <dcterms:modified xsi:type="dcterms:W3CDTF">2022-02-09T13:25:54Z</dcterms:modified>
</cp:coreProperties>
</file>